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kpradljedoo-my.sharepoint.com/personal/brigita_altenbaher_jkp-radlje_si/Documents/Dokumenti/17) ELABORATI/Leto 2025/"/>
    </mc:Choice>
  </mc:AlternateContent>
  <xr:revisionPtr revIDLastSave="44" documentId="13_ncr:1_{7BDD0039-8AD8-4A7D-BC50-829C8B6F3763}" xr6:coauthVersionLast="47" xr6:coauthVersionMax="47" xr10:uidLastSave="{C9C5ED0A-8C8C-4ADD-A05F-8CDAEA38D0CA}"/>
  <bookViews>
    <workbookView xWindow="-28920" yWindow="-1080" windowWidth="29040" windowHeight="15720" xr2:uid="{FFD628BF-A44A-46FF-B2A8-970BED3F91A8}"/>
  </bookViews>
  <sheets>
    <sheet name="Ribnica 2025 " sheetId="4" r:id="rId1"/>
  </sheets>
  <definedNames>
    <definedName name="_xlnm.Print_Area" localSheetId="0">'Ribnica 2025 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4" l="1"/>
  <c r="G16" i="4"/>
  <c r="D16" i="4"/>
  <c r="H15" i="4"/>
  <c r="H16" i="4" s="1"/>
  <c r="G24" i="4"/>
  <c r="G20" i="4"/>
  <c r="D24" i="4"/>
  <c r="E24" i="4" s="1"/>
  <c r="H24" i="4" s="1"/>
  <c r="D22" i="4"/>
  <c r="G22" i="4" s="1"/>
  <c r="D20" i="4"/>
  <c r="E20" i="4" s="1"/>
  <c r="H20" i="4" s="1"/>
  <c r="D10" i="4"/>
  <c r="G10" i="4" s="1"/>
  <c r="D8" i="4"/>
  <c r="E8" i="4" s="1"/>
  <c r="H8" i="4" s="1"/>
  <c r="D6" i="4"/>
  <c r="G14" i="4"/>
  <c r="E14" i="4"/>
  <c r="H14" i="4" s="1"/>
  <c r="G13" i="4"/>
  <c r="E13" i="4"/>
  <c r="H13" i="4" s="1"/>
  <c r="G12" i="4"/>
  <c r="E12" i="4"/>
  <c r="H12" i="4" s="1"/>
  <c r="G11" i="4"/>
  <c r="E11" i="4"/>
  <c r="H11" i="4" s="1"/>
  <c r="G9" i="4"/>
  <c r="E9" i="4"/>
  <c r="H9" i="4" s="1"/>
  <c r="G7" i="4"/>
  <c r="E7" i="4"/>
  <c r="H7" i="4" s="1"/>
  <c r="G5" i="4"/>
  <c r="E5" i="4"/>
  <c r="H5" i="4" s="1"/>
  <c r="G28" i="4"/>
  <c r="E28" i="4"/>
  <c r="H28" i="4" s="1"/>
  <c r="G27" i="4"/>
  <c r="E27" i="4"/>
  <c r="H27" i="4" s="1"/>
  <c r="G26" i="4"/>
  <c r="E26" i="4"/>
  <c r="H26" i="4" s="1"/>
  <c r="G25" i="4"/>
  <c r="E25" i="4"/>
  <c r="H25" i="4" s="1"/>
  <c r="G23" i="4"/>
  <c r="E23" i="4"/>
  <c r="H23" i="4" s="1"/>
  <c r="G21" i="4"/>
  <c r="E21" i="4"/>
  <c r="H21" i="4" s="1"/>
  <c r="G19" i="4"/>
  <c r="E19" i="4"/>
  <c r="H19" i="4" s="1"/>
  <c r="I19" i="4" s="1"/>
  <c r="E22" i="4" l="1"/>
  <c r="H22" i="4" s="1"/>
  <c r="I21" i="4" s="1"/>
  <c r="H29" i="4"/>
  <c r="D31" i="4"/>
  <c r="G31" i="4" s="1"/>
  <c r="J25" i="4"/>
  <c r="J26" i="4"/>
  <c r="J28" i="4"/>
  <c r="J27" i="4"/>
  <c r="G8" i="4"/>
  <c r="I7" i="4"/>
  <c r="E6" i="4"/>
  <c r="H6" i="4" s="1"/>
  <c r="G6" i="4"/>
  <c r="E10" i="4"/>
  <c r="H10" i="4" s="1"/>
  <c r="I23" i="4"/>
  <c r="H31" i="4" l="1"/>
  <c r="J21" i="4"/>
  <c r="K27" i="4"/>
  <c r="I5" i="4"/>
  <c r="J19" i="4" s="1"/>
  <c r="I9" i="4"/>
  <c r="J23" i="4" s="1"/>
  <c r="J30" i="4" l="1"/>
  <c r="J29" i="4"/>
</calcChain>
</file>

<file path=xl/sharedStrings.xml><?xml version="1.0" encoding="utf-8"?>
<sst xmlns="http://schemas.openxmlformats.org/spreadsheetml/2006/main" count="58" uniqueCount="30">
  <si>
    <t>Naziv</t>
  </si>
  <si>
    <t>Omrežnina - vodarina</t>
  </si>
  <si>
    <t>omrežnina - odvajanje odpadnih voda</t>
  </si>
  <si>
    <t>omrežnina - čiščenje odpadnih voda</t>
  </si>
  <si>
    <t>vodarina</t>
  </si>
  <si>
    <t>odvajanje odpadnih voda</t>
  </si>
  <si>
    <t>čiščenje odpadnih voda</t>
  </si>
  <si>
    <t>okoljska dajatev odpadne vode JV ČN</t>
  </si>
  <si>
    <t>Količina</t>
  </si>
  <si>
    <t>EM</t>
  </si>
  <si>
    <t>mes</t>
  </si>
  <si>
    <t>m3</t>
  </si>
  <si>
    <t>Cena brez DDV</t>
  </si>
  <si>
    <t>Cena z DDV</t>
  </si>
  <si>
    <t>DDV 9,5%</t>
  </si>
  <si>
    <t>Osnova</t>
  </si>
  <si>
    <t>Znesek z DDV</t>
  </si>
  <si>
    <t>Obstoječe cene</t>
  </si>
  <si>
    <t>SKUPAJ VODOOSKRBA, ODPADNE VODE IN OKOLJSKA DAJATEV</t>
  </si>
  <si>
    <t>OMREŽNINA</t>
  </si>
  <si>
    <t>STORITVE</t>
  </si>
  <si>
    <t>RIBNICA NA POHORJU</t>
  </si>
  <si>
    <r>
      <t xml:space="preserve">Omrežnina - vodarina subvencija </t>
    </r>
    <r>
      <rPr>
        <b/>
        <sz val="11"/>
        <color rgb="FF009900"/>
        <rFont val="Calibri"/>
        <family val="2"/>
        <charset val="238"/>
        <scheme val="minor"/>
      </rPr>
      <t>(50%)</t>
    </r>
  </si>
  <si>
    <r>
      <t xml:space="preserve">omrežnina - čiščenje odpadnih voda subvencija </t>
    </r>
    <r>
      <rPr>
        <b/>
        <sz val="11"/>
        <color rgb="FF009900"/>
        <rFont val="Calibri"/>
        <family val="2"/>
        <charset val="238"/>
        <scheme val="minor"/>
      </rPr>
      <t>(50%)</t>
    </r>
  </si>
  <si>
    <r>
      <t xml:space="preserve">omrežnina - odvajanje odpadnih voda subvencija </t>
    </r>
    <r>
      <rPr>
        <b/>
        <sz val="11"/>
        <color rgb="FF009900"/>
        <rFont val="Calibri"/>
        <family val="2"/>
        <charset val="238"/>
        <scheme val="minor"/>
      </rPr>
      <t>(50%</t>
    </r>
    <r>
      <rPr>
        <sz val="11"/>
        <color theme="1"/>
        <rFont val="Calibri"/>
        <family val="2"/>
        <charset val="238"/>
        <scheme val="minor"/>
      </rPr>
      <t>)</t>
    </r>
  </si>
  <si>
    <t>Ob ukinitvi subvencije se cena poviša za oz. na</t>
  </si>
  <si>
    <t>Veljavne cene za 2025 (veljavnost od 1.1.2025)</t>
  </si>
  <si>
    <t xml:space="preserve">odvajanje odpadnih voda </t>
  </si>
  <si>
    <t xml:space="preserve">čiščenje odpadnih voda </t>
  </si>
  <si>
    <r>
      <t xml:space="preserve">Predvidene cene za 2025 </t>
    </r>
    <r>
      <rPr>
        <b/>
        <sz val="12"/>
        <color rgb="FFFF0000"/>
        <rFont val="Calibri"/>
        <family val="2"/>
        <charset val="238"/>
        <scheme val="minor"/>
      </rPr>
      <t>(veljavnost od 1.7.2025)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</si>
</sst>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\ _€"/>
    <numFmt numFmtId="165" formatCode="#,##0.0000\ &quot;€&quot;"/>
    <numFmt numFmtId="166" formatCode="#,##0.0000"/>
    <numFmt numFmtId="167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99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3FFFF"/>
        <bgColor indexed="64"/>
      </patternFill>
    </fill>
    <fill>
      <patternFill patternType="solid">
        <fgColor rgb="FFFFFFA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5" fontId="1" fillId="0" borderId="0" xfId="0" applyNumberFormat="1" applyFont="1"/>
    <xf numFmtId="166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0" fontId="0" fillId="0" borderId="3" xfId="0" applyBorder="1"/>
    <xf numFmtId="164" fontId="0" fillId="0" borderId="3" xfId="0" applyNumberFormat="1" applyBorder="1"/>
    <xf numFmtId="0" fontId="0" fillId="0" borderId="2" xfId="0" applyBorder="1"/>
    <xf numFmtId="164" fontId="0" fillId="0" borderId="2" xfId="0" applyNumberFormat="1" applyBorder="1"/>
    <xf numFmtId="0" fontId="1" fillId="0" borderId="3" xfId="0" applyFont="1" applyBorder="1"/>
    <xf numFmtId="0" fontId="0" fillId="3" borderId="3" xfId="0" applyFill="1" applyBorder="1"/>
    <xf numFmtId="164" fontId="0" fillId="3" borderId="3" xfId="0" applyNumberFormat="1" applyFill="1" applyBorder="1"/>
    <xf numFmtId="0" fontId="4" fillId="2" borderId="4" xfId="0" applyFont="1" applyFill="1" applyBorder="1"/>
    <xf numFmtId="164" fontId="4" fillId="2" borderId="4" xfId="0" applyNumberFormat="1" applyFont="1" applyFill="1" applyBorder="1"/>
    <xf numFmtId="165" fontId="3" fillId="2" borderId="4" xfId="0" applyNumberFormat="1" applyFont="1" applyFill="1" applyBorder="1"/>
    <xf numFmtId="0" fontId="0" fillId="2" borderId="1" xfId="0" applyFill="1" applyBorder="1" applyAlignment="1">
      <alignment horizontal="center"/>
    </xf>
    <xf numFmtId="164" fontId="2" fillId="3" borderId="3" xfId="0" applyNumberFormat="1" applyFont="1" applyFill="1" applyBorder="1"/>
    <xf numFmtId="166" fontId="0" fillId="0" borderId="1" xfId="0" applyNumberFormat="1" applyBorder="1"/>
    <xf numFmtId="166" fontId="0" fillId="0" borderId="3" xfId="0" applyNumberFormat="1" applyBorder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1" xfId="0" applyFont="1" applyBorder="1"/>
    <xf numFmtId="10" fontId="1" fillId="0" borderId="9" xfId="0" applyNumberFormat="1" applyFont="1" applyBorder="1"/>
    <xf numFmtId="0" fontId="6" fillId="0" borderId="0" xfId="0" applyFont="1"/>
    <xf numFmtId="164" fontId="2" fillId="5" borderId="3" xfId="0" applyNumberFormat="1" applyFont="1" applyFill="1" applyBorder="1"/>
    <xf numFmtId="164" fontId="7" fillId="0" borderId="0" xfId="0" applyNumberFormat="1" applyFont="1"/>
    <xf numFmtId="164" fontId="2" fillId="5" borderId="2" xfId="0" applyNumberFormat="1" applyFont="1" applyFill="1" applyBorder="1"/>
    <xf numFmtId="164" fontId="2" fillId="5" borderId="1" xfId="0" applyNumberFormat="1" applyFont="1" applyFill="1" applyBorder="1"/>
    <xf numFmtId="165" fontId="3" fillId="6" borderId="4" xfId="0" applyNumberFormat="1" applyFont="1" applyFill="1" applyBorder="1"/>
    <xf numFmtId="0" fontId="1" fillId="5" borderId="1" xfId="0" applyFont="1" applyFill="1" applyBorder="1"/>
    <xf numFmtId="0" fontId="1" fillId="7" borderId="3" xfId="0" applyFont="1" applyFill="1" applyBorder="1"/>
    <xf numFmtId="164" fontId="2" fillId="7" borderId="3" xfId="0" applyNumberFormat="1" applyFont="1" applyFill="1" applyBorder="1"/>
    <xf numFmtId="0" fontId="0" fillId="5" borderId="0" xfId="0" applyFill="1"/>
    <xf numFmtId="165" fontId="11" fillId="0" borderId="0" xfId="0" applyNumberFormat="1" applyFont="1"/>
    <xf numFmtId="167" fontId="0" fillId="0" borderId="2" xfId="0" applyNumberFormat="1" applyBorder="1"/>
    <xf numFmtId="167" fontId="0" fillId="0" borderId="0" xfId="0" applyNumberFormat="1"/>
    <xf numFmtId="166" fontId="11" fillId="0" borderId="0" xfId="0" applyNumberFormat="1" applyFont="1"/>
    <xf numFmtId="166" fontId="10" fillId="7" borderId="1" xfId="0" applyNumberFormat="1" applyFont="1" applyFill="1" applyBorder="1"/>
    <xf numFmtId="166" fontId="10" fillId="8" borderId="1" xfId="0" applyNumberFormat="1" applyFont="1" applyFill="1" applyBorder="1"/>
    <xf numFmtId="166" fontId="10" fillId="4" borderId="4" xfId="0" applyNumberFormat="1" applyFont="1" applyFill="1" applyBorder="1"/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16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6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66" fontId="8" fillId="5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009900"/>
      <color rgb="FFFFFFA3"/>
      <color rgb="FFBDFFBD"/>
      <color rgb="FFB3FFFF"/>
      <color rgb="FF00FFFF"/>
      <color rgb="FFD3FFBD"/>
      <color rgb="FF99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B9ECD-1692-43BA-9BD4-1BCFB330D2E1}">
  <dimension ref="A1:K34"/>
  <sheetViews>
    <sheetView tabSelected="1" view="pageLayout" zoomScaleNormal="100" workbookViewId="0">
      <selection activeCell="G3" sqref="G3"/>
    </sheetView>
  </sheetViews>
  <sheetFormatPr defaultRowHeight="14.4" x14ac:dyDescent="0.3"/>
  <cols>
    <col min="1" max="1" width="48.88671875" customWidth="1"/>
    <col min="2" max="2" width="7.109375" customWidth="1"/>
    <col min="3" max="3" width="6.5546875" customWidth="1"/>
    <col min="4" max="4" width="13.44140625" customWidth="1"/>
    <col min="5" max="5" width="11" customWidth="1"/>
    <col min="6" max="6" width="8.44140625" customWidth="1"/>
    <col min="7" max="7" width="10.88671875" customWidth="1"/>
    <col min="8" max="8" width="12.33203125" customWidth="1"/>
    <col min="9" max="9" width="9.109375" customWidth="1"/>
    <col min="10" max="10" width="8.6640625" customWidth="1"/>
    <col min="11" max="11" width="10.33203125" customWidth="1"/>
  </cols>
  <sheetData>
    <row r="1" spans="1:9" ht="18" x14ac:dyDescent="0.35">
      <c r="A1" s="25" t="s">
        <v>21</v>
      </c>
    </row>
    <row r="2" spans="1:9" ht="15.6" x14ac:dyDescent="0.3">
      <c r="A2" s="20" t="s">
        <v>17</v>
      </c>
    </row>
    <row r="3" spans="1:9" ht="21.75" customHeight="1" x14ac:dyDescent="0.3">
      <c r="A3" s="20" t="s">
        <v>26</v>
      </c>
    </row>
    <row r="4" spans="1:9" x14ac:dyDescent="0.3">
      <c r="A4" s="5" t="s">
        <v>0</v>
      </c>
      <c r="B4" s="16" t="s">
        <v>8</v>
      </c>
      <c r="C4" s="16" t="s">
        <v>9</v>
      </c>
      <c r="D4" s="16" t="s">
        <v>12</v>
      </c>
      <c r="E4" s="16" t="s">
        <v>13</v>
      </c>
      <c r="F4" s="16" t="s">
        <v>14</v>
      </c>
      <c r="G4" s="16" t="s">
        <v>15</v>
      </c>
      <c r="H4" s="16" t="s">
        <v>16</v>
      </c>
    </row>
    <row r="5" spans="1:9" x14ac:dyDescent="0.3">
      <c r="A5" s="10" t="s">
        <v>1</v>
      </c>
      <c r="B5" s="6">
        <v>1</v>
      </c>
      <c r="C5" s="6" t="s">
        <v>10</v>
      </c>
      <c r="D5" s="26">
        <v>4.6280999999999999</v>
      </c>
      <c r="E5" s="7">
        <f>D5*1.095</f>
        <v>5.0677694999999998</v>
      </c>
      <c r="F5" s="6">
        <v>9.5</v>
      </c>
      <c r="G5" s="6">
        <f>B5*D5</f>
        <v>4.6280999999999999</v>
      </c>
      <c r="H5" s="7">
        <f>B5*E5</f>
        <v>5.0677694999999998</v>
      </c>
      <c r="I5" s="45">
        <f>H5+H6</f>
        <v>2.5338847499999999</v>
      </c>
    </row>
    <row r="6" spans="1:9" x14ac:dyDescent="0.3">
      <c r="A6" s="8" t="s">
        <v>22</v>
      </c>
      <c r="B6" s="8">
        <v>1</v>
      </c>
      <c r="C6" s="8" t="s">
        <v>10</v>
      </c>
      <c r="D6" s="28">
        <f>-D5/2</f>
        <v>-2.3140499999999999</v>
      </c>
      <c r="E6" s="9">
        <f t="shared" ref="E6:E13" si="0">D6*1.095</f>
        <v>-2.5338847499999999</v>
      </c>
      <c r="F6" s="8">
        <v>9.5</v>
      </c>
      <c r="G6" s="8">
        <f t="shared" ref="G6:G14" si="1">B6*D6</f>
        <v>-2.3140499999999999</v>
      </c>
      <c r="H6" s="9">
        <f t="shared" ref="H6:H14" si="2">B6*E6</f>
        <v>-2.5338847499999999</v>
      </c>
      <c r="I6" s="46"/>
    </row>
    <row r="7" spans="1:9" x14ac:dyDescent="0.3">
      <c r="A7" s="10" t="s">
        <v>2</v>
      </c>
      <c r="B7" s="6">
        <v>1</v>
      </c>
      <c r="C7" s="6" t="s">
        <v>10</v>
      </c>
      <c r="D7" s="26">
        <v>6.7552000000000003</v>
      </c>
      <c r="E7" s="7">
        <f t="shared" si="0"/>
        <v>7.3969440000000004</v>
      </c>
      <c r="F7" s="6">
        <v>9.5</v>
      </c>
      <c r="G7" s="6">
        <f t="shared" si="1"/>
        <v>6.7552000000000003</v>
      </c>
      <c r="H7" s="7">
        <f t="shared" si="2"/>
        <v>7.3969440000000004</v>
      </c>
      <c r="I7" s="45">
        <f>H7+H8</f>
        <v>3.6984720000000002</v>
      </c>
    </row>
    <row r="8" spans="1:9" x14ac:dyDescent="0.3">
      <c r="A8" s="8" t="s">
        <v>24</v>
      </c>
      <c r="B8" s="8">
        <v>1</v>
      </c>
      <c r="C8" s="8" t="s">
        <v>10</v>
      </c>
      <c r="D8" s="28">
        <f>-D7/2</f>
        <v>-3.3776000000000002</v>
      </c>
      <c r="E8" s="9">
        <f t="shared" si="0"/>
        <v>-3.6984720000000002</v>
      </c>
      <c r="F8" s="8">
        <v>9.5</v>
      </c>
      <c r="G8" s="8">
        <f t="shared" si="1"/>
        <v>-3.3776000000000002</v>
      </c>
      <c r="H8" s="9">
        <f t="shared" si="2"/>
        <v>-3.6984720000000002</v>
      </c>
      <c r="I8" s="46"/>
    </row>
    <row r="9" spans="1:9" x14ac:dyDescent="0.3">
      <c r="A9" s="10" t="s">
        <v>3</v>
      </c>
      <c r="B9" s="6">
        <v>1</v>
      </c>
      <c r="C9" s="6" t="s">
        <v>10</v>
      </c>
      <c r="D9" s="26">
        <v>10.1297</v>
      </c>
      <c r="E9" s="7">
        <f t="shared" si="0"/>
        <v>11.0920215</v>
      </c>
      <c r="F9" s="6">
        <v>9.5</v>
      </c>
      <c r="G9" s="6">
        <f t="shared" si="1"/>
        <v>10.1297</v>
      </c>
      <c r="H9" s="7">
        <f t="shared" si="2"/>
        <v>11.0920215</v>
      </c>
      <c r="I9" s="45">
        <f>H9+H10</f>
        <v>5.5460107499999998</v>
      </c>
    </row>
    <row r="10" spans="1:9" x14ac:dyDescent="0.3">
      <c r="A10" s="8" t="s">
        <v>23</v>
      </c>
      <c r="B10" s="8">
        <v>1</v>
      </c>
      <c r="C10" s="8" t="s">
        <v>10</v>
      </c>
      <c r="D10" s="28">
        <f>-D9/2</f>
        <v>-5.0648499999999999</v>
      </c>
      <c r="E10" s="9">
        <f t="shared" si="0"/>
        <v>-5.5460107499999998</v>
      </c>
      <c r="F10" s="8">
        <v>9.5</v>
      </c>
      <c r="G10" s="8">
        <f t="shared" si="1"/>
        <v>-5.0648499999999999</v>
      </c>
      <c r="H10" s="9">
        <f t="shared" si="2"/>
        <v>-5.5460107499999998</v>
      </c>
      <c r="I10" s="46"/>
    </row>
    <row r="11" spans="1:9" x14ac:dyDescent="0.3">
      <c r="A11" s="23" t="s">
        <v>4</v>
      </c>
      <c r="B11" s="3">
        <v>12</v>
      </c>
      <c r="C11" s="3" t="s">
        <v>11</v>
      </c>
      <c r="D11" s="29">
        <v>1.1416999999999999</v>
      </c>
      <c r="E11" s="4">
        <f t="shared" si="0"/>
        <v>1.2501614999999999</v>
      </c>
      <c r="F11" s="3">
        <v>9.5</v>
      </c>
      <c r="G11" s="3">
        <f t="shared" si="1"/>
        <v>13.700399999999998</v>
      </c>
      <c r="H11" s="4">
        <f t="shared" si="2"/>
        <v>15.001937999999999</v>
      </c>
    </row>
    <row r="12" spans="1:9" x14ac:dyDescent="0.3">
      <c r="A12" s="23" t="s">
        <v>27</v>
      </c>
      <c r="B12" s="3">
        <v>12</v>
      </c>
      <c r="C12" s="3" t="s">
        <v>11</v>
      </c>
      <c r="D12" s="29">
        <v>0.83309999999999995</v>
      </c>
      <c r="E12" s="4">
        <f t="shared" si="0"/>
        <v>0.9122444999999999</v>
      </c>
      <c r="F12" s="3">
        <v>9.5</v>
      </c>
      <c r="G12" s="3">
        <f t="shared" si="1"/>
        <v>9.9971999999999994</v>
      </c>
      <c r="H12" s="4">
        <f t="shared" si="2"/>
        <v>10.946933999999999</v>
      </c>
    </row>
    <row r="13" spans="1:9" x14ac:dyDescent="0.3">
      <c r="A13" s="23" t="s">
        <v>28</v>
      </c>
      <c r="B13" s="3">
        <v>12</v>
      </c>
      <c r="C13" s="3" t="s">
        <v>11</v>
      </c>
      <c r="D13" s="29">
        <v>1.4241999999999999</v>
      </c>
      <c r="E13" s="4">
        <f t="shared" si="0"/>
        <v>1.559499</v>
      </c>
      <c r="F13" s="3">
        <v>9.5</v>
      </c>
      <c r="G13" s="3">
        <f t="shared" si="1"/>
        <v>17.090399999999999</v>
      </c>
      <c r="H13" s="4">
        <f t="shared" si="2"/>
        <v>18.713988000000001</v>
      </c>
    </row>
    <row r="14" spans="1:9" ht="15" thickBot="1" x14ac:dyDescent="0.35">
      <c r="A14" s="11" t="s">
        <v>7</v>
      </c>
      <c r="B14" s="11">
        <v>12</v>
      </c>
      <c r="C14" s="11" t="s">
        <v>11</v>
      </c>
      <c r="D14" s="17">
        <v>5.28E-2</v>
      </c>
      <c r="E14" s="12">
        <f>D14</f>
        <v>5.28E-2</v>
      </c>
      <c r="F14" s="11">
        <v>0</v>
      </c>
      <c r="G14" s="11">
        <f t="shared" si="1"/>
        <v>0.63359999999999994</v>
      </c>
      <c r="H14" s="12">
        <f t="shared" si="2"/>
        <v>0.63359999999999994</v>
      </c>
    </row>
    <row r="15" spans="1:9" ht="16.2" thickTop="1" x14ac:dyDescent="0.3">
      <c r="A15" s="42" t="s">
        <v>18</v>
      </c>
      <c r="B15" s="43"/>
      <c r="C15" s="44"/>
      <c r="D15" s="14"/>
      <c r="E15" s="13"/>
      <c r="F15" s="13"/>
      <c r="G15" s="15"/>
      <c r="H15" s="30">
        <f>SUM(H5:H14)</f>
        <v>57.074827499999998</v>
      </c>
      <c r="I15" s="27"/>
    </row>
    <row r="16" spans="1:9" x14ac:dyDescent="0.3">
      <c r="A16" t="s">
        <v>25</v>
      </c>
      <c r="D16" s="2">
        <f>-(D6+D8+D10)</f>
        <v>10.756499999999999</v>
      </c>
      <c r="G16" s="2">
        <f>D16*1.095</f>
        <v>11.778367499999998</v>
      </c>
      <c r="H16" s="1">
        <f xml:space="preserve"> H15+G16</f>
        <v>68.853194999999999</v>
      </c>
    </row>
    <row r="17" spans="1:11" x14ac:dyDescent="0.3">
      <c r="H17" s="35"/>
    </row>
    <row r="18" spans="1:11" ht="15.6" x14ac:dyDescent="0.3">
      <c r="A18" s="20" t="s">
        <v>29</v>
      </c>
    </row>
    <row r="19" spans="1:11" x14ac:dyDescent="0.3">
      <c r="A19" s="32" t="s">
        <v>1</v>
      </c>
      <c r="B19" s="6">
        <v>1</v>
      </c>
      <c r="C19" s="6" t="s">
        <v>10</v>
      </c>
      <c r="D19" s="33">
        <v>4.7370999999999999</v>
      </c>
      <c r="E19" s="7">
        <f>D19*1.095</f>
        <v>5.1871244999999995</v>
      </c>
      <c r="F19" s="6">
        <v>9.5</v>
      </c>
      <c r="G19" s="6">
        <f>B19*D19</f>
        <v>4.7370999999999999</v>
      </c>
      <c r="H19" s="7">
        <f>B19*E19</f>
        <v>5.1871244999999995</v>
      </c>
      <c r="I19" s="47">
        <f>H19+H20</f>
        <v>2.5935622499999997</v>
      </c>
      <c r="J19" s="45">
        <f>I19-I5</f>
        <v>5.9677499999999828E-2</v>
      </c>
    </row>
    <row r="20" spans="1:11" x14ac:dyDescent="0.3">
      <c r="A20" s="8" t="s">
        <v>22</v>
      </c>
      <c r="B20" s="8">
        <v>1</v>
      </c>
      <c r="C20" s="8" t="s">
        <v>10</v>
      </c>
      <c r="D20" s="28">
        <f>-D19/2</f>
        <v>-2.3685499999999999</v>
      </c>
      <c r="E20" s="9">
        <f>D20*1.095</f>
        <v>-2.5935622499999997</v>
      </c>
      <c r="F20" s="8">
        <v>9.5</v>
      </c>
      <c r="G20" s="36">
        <f>B20*D20</f>
        <v>-2.3685499999999999</v>
      </c>
      <c r="H20" s="9">
        <f>B20*E20</f>
        <v>-2.5935622499999997</v>
      </c>
      <c r="I20" s="48"/>
      <c r="J20" s="46"/>
    </row>
    <row r="21" spans="1:11" x14ac:dyDescent="0.3">
      <c r="A21" s="32" t="s">
        <v>2</v>
      </c>
      <c r="B21" s="6">
        <v>1</v>
      </c>
      <c r="C21" s="6" t="s">
        <v>10</v>
      </c>
      <c r="D21" s="33">
        <v>10.484299999999999</v>
      </c>
      <c r="E21" s="7">
        <f t="shared" ref="E21:E27" si="3">D21*1.095</f>
        <v>11.4803085</v>
      </c>
      <c r="F21" s="6">
        <v>9.5</v>
      </c>
      <c r="G21" s="6">
        <f t="shared" ref="G21:G28" si="4">B21*D21</f>
        <v>10.484299999999999</v>
      </c>
      <c r="H21" s="7">
        <f t="shared" ref="H21:H28" si="5">B21*E21</f>
        <v>11.4803085</v>
      </c>
      <c r="I21" s="47">
        <f>H21+H22</f>
        <v>5.7401542499999998</v>
      </c>
      <c r="J21" s="49">
        <f>I21-I7</f>
        <v>2.0416822499999996</v>
      </c>
    </row>
    <row r="22" spans="1:11" x14ac:dyDescent="0.3">
      <c r="A22" s="8" t="s">
        <v>24</v>
      </c>
      <c r="B22" s="8">
        <v>1</v>
      </c>
      <c r="C22" s="8" t="s">
        <v>10</v>
      </c>
      <c r="D22" s="28">
        <f>-D21/2</f>
        <v>-5.2421499999999996</v>
      </c>
      <c r="E22" s="9">
        <f>D22*1.095</f>
        <v>-5.7401542499999998</v>
      </c>
      <c r="F22" s="8">
        <v>9.5</v>
      </c>
      <c r="G22" s="8">
        <f>B22*D22</f>
        <v>-5.2421499999999996</v>
      </c>
      <c r="H22" s="9">
        <f>B22*E22</f>
        <v>-5.7401542499999998</v>
      </c>
      <c r="I22" s="48"/>
      <c r="J22" s="50"/>
    </row>
    <row r="23" spans="1:11" x14ac:dyDescent="0.3">
      <c r="A23" s="32" t="s">
        <v>3</v>
      </c>
      <c r="B23" s="6">
        <v>1</v>
      </c>
      <c r="C23" s="6" t="s">
        <v>10</v>
      </c>
      <c r="D23" s="33">
        <v>9.0450999999999997</v>
      </c>
      <c r="E23" s="7">
        <f t="shared" si="3"/>
        <v>9.904384499999999</v>
      </c>
      <c r="F23" s="6">
        <v>9.5</v>
      </c>
      <c r="G23" s="6">
        <f t="shared" si="4"/>
        <v>9.0450999999999997</v>
      </c>
      <c r="H23" s="7">
        <f t="shared" si="5"/>
        <v>9.904384499999999</v>
      </c>
      <c r="I23" s="47">
        <f>H23+H24</f>
        <v>4.9521922499999995</v>
      </c>
      <c r="J23" s="45">
        <f>I23-I9</f>
        <v>-0.59381850000000025</v>
      </c>
      <c r="K23" s="21" t="s">
        <v>19</v>
      </c>
    </row>
    <row r="24" spans="1:11" ht="15.6" x14ac:dyDescent="0.3">
      <c r="A24" s="8" t="s">
        <v>23</v>
      </c>
      <c r="B24" s="8">
        <v>1</v>
      </c>
      <c r="C24" s="8" t="s">
        <v>10</v>
      </c>
      <c r="D24" s="28">
        <f>-D23/2</f>
        <v>-4.5225499999999998</v>
      </c>
      <c r="E24" s="9">
        <f>D24*1.095</f>
        <v>-4.9521922499999995</v>
      </c>
      <c r="F24" s="8">
        <v>9.5</v>
      </c>
      <c r="G24" s="36">
        <f>B24*D24</f>
        <v>-4.5225499999999998</v>
      </c>
      <c r="H24" s="9">
        <f>B24*E24</f>
        <v>-4.9521922499999995</v>
      </c>
      <c r="I24" s="48"/>
      <c r="J24" s="46"/>
      <c r="K24" s="39">
        <f>J19+J21+J23</f>
        <v>1.5075412499999992</v>
      </c>
    </row>
    <row r="25" spans="1:11" x14ac:dyDescent="0.3">
      <c r="A25" s="23" t="s">
        <v>4</v>
      </c>
      <c r="B25" s="3">
        <v>12</v>
      </c>
      <c r="C25" s="3" t="s">
        <v>11</v>
      </c>
      <c r="D25" s="29">
        <v>0.98580000000000001</v>
      </c>
      <c r="E25" s="4">
        <f t="shared" si="3"/>
        <v>1.0794509999999999</v>
      </c>
      <c r="F25" s="3">
        <v>9.5</v>
      </c>
      <c r="G25" s="3">
        <f t="shared" si="4"/>
        <v>11.829599999999999</v>
      </c>
      <c r="H25" s="4">
        <f t="shared" si="5"/>
        <v>12.953412</v>
      </c>
      <c r="J25" s="18">
        <f>H25-H11</f>
        <v>-2.048525999999999</v>
      </c>
    </row>
    <row r="26" spans="1:11" x14ac:dyDescent="0.3">
      <c r="A26" s="31" t="s">
        <v>5</v>
      </c>
      <c r="B26" s="3">
        <v>12</v>
      </c>
      <c r="C26" s="3" t="s">
        <v>11</v>
      </c>
      <c r="D26" s="29">
        <v>0.83309999999999995</v>
      </c>
      <c r="E26" s="4">
        <f t="shared" si="3"/>
        <v>0.9122444999999999</v>
      </c>
      <c r="F26" s="3">
        <v>9.5</v>
      </c>
      <c r="G26" s="3">
        <f t="shared" si="4"/>
        <v>9.9971999999999994</v>
      </c>
      <c r="H26" s="4">
        <f t="shared" si="5"/>
        <v>10.946933999999999</v>
      </c>
      <c r="J26" s="18">
        <f>H26-H12</f>
        <v>0</v>
      </c>
      <c r="K26" s="22" t="s">
        <v>20</v>
      </c>
    </row>
    <row r="27" spans="1:11" ht="15.6" x14ac:dyDescent="0.3">
      <c r="A27" s="31" t="s">
        <v>6</v>
      </c>
      <c r="B27" s="3">
        <v>12</v>
      </c>
      <c r="C27" s="3" t="s">
        <v>11</v>
      </c>
      <c r="D27" s="29">
        <v>1.9767999999999999</v>
      </c>
      <c r="E27" s="4">
        <f t="shared" si="3"/>
        <v>2.164596</v>
      </c>
      <c r="F27" s="3">
        <v>9.5</v>
      </c>
      <c r="G27" s="3">
        <f t="shared" si="4"/>
        <v>23.721599999999999</v>
      </c>
      <c r="H27" s="4">
        <f t="shared" si="5"/>
        <v>25.975152000000001</v>
      </c>
      <c r="J27" s="18">
        <f>H27-H13</f>
        <v>7.2611640000000008</v>
      </c>
      <c r="K27" s="40">
        <f>J25+J26+J27</f>
        <v>5.2126380000000019</v>
      </c>
    </row>
    <row r="28" spans="1:11" ht="15" thickBot="1" x14ac:dyDescent="0.35">
      <c r="A28" s="11" t="s">
        <v>7</v>
      </c>
      <c r="B28" s="11">
        <v>12</v>
      </c>
      <c r="C28" s="11" t="s">
        <v>11</v>
      </c>
      <c r="D28" s="17">
        <v>5.28E-2</v>
      </c>
      <c r="E28" s="12">
        <f>D28</f>
        <v>5.28E-2</v>
      </c>
      <c r="F28" s="11">
        <v>0</v>
      </c>
      <c r="G28" s="11">
        <f t="shared" si="4"/>
        <v>0.63359999999999994</v>
      </c>
      <c r="H28" s="12">
        <f t="shared" si="5"/>
        <v>0.63359999999999994</v>
      </c>
      <c r="J28" s="19">
        <f>H28-H14</f>
        <v>0</v>
      </c>
    </row>
    <row r="29" spans="1:11" ht="16.2" thickTop="1" x14ac:dyDescent="0.3">
      <c r="A29" s="42" t="s">
        <v>18</v>
      </c>
      <c r="B29" s="43"/>
      <c r="C29" s="44"/>
      <c r="D29" s="14"/>
      <c r="E29" s="13"/>
      <c r="F29" s="13"/>
      <c r="G29" s="15"/>
      <c r="H29" s="30">
        <f>SUM(H19:H28)</f>
        <v>63.795006750000006</v>
      </c>
      <c r="I29" s="27"/>
      <c r="J29" s="41">
        <f>SUM(J19:J28)</f>
        <v>6.720179250000001</v>
      </c>
    </row>
    <row r="30" spans="1:11" x14ac:dyDescent="0.3">
      <c r="J30" s="24">
        <f>H29/H15</f>
        <v>1.1177433124962139</v>
      </c>
    </row>
    <row r="31" spans="1:11" x14ac:dyDescent="0.3">
      <c r="A31" t="s">
        <v>25</v>
      </c>
      <c r="D31" s="2">
        <f>-(D20+D22+D24)</f>
        <v>12.13325</v>
      </c>
      <c r="G31" s="2">
        <f>D31*1.095</f>
        <v>13.285908750000001</v>
      </c>
      <c r="H31" s="1">
        <f xml:space="preserve"> H29+G31</f>
        <v>77.080915500000003</v>
      </c>
    </row>
    <row r="32" spans="1:11" x14ac:dyDescent="0.3">
      <c r="G32" s="37"/>
      <c r="H32" s="38"/>
    </row>
    <row r="34" spans="2:4" x14ac:dyDescent="0.3">
      <c r="B34" s="34"/>
      <c r="C34" s="34"/>
      <c r="D34" s="34"/>
    </row>
  </sheetData>
  <mergeCells count="11">
    <mergeCell ref="A29:C29"/>
    <mergeCell ref="J19:J20"/>
    <mergeCell ref="I21:I22"/>
    <mergeCell ref="J21:J22"/>
    <mergeCell ref="I23:I24"/>
    <mergeCell ref="J23:J24"/>
    <mergeCell ref="A15:C15"/>
    <mergeCell ref="I5:I6"/>
    <mergeCell ref="I7:I8"/>
    <mergeCell ref="I9:I10"/>
    <mergeCell ref="I19:I20"/>
  </mergeCells>
  <pageMargins left="0.31" right="0.12" top="0.75" bottom="0.75" header="0.3" footer="0.3"/>
  <pageSetup paperSize="9" scale="97" orientation="landscape" r:id="rId1"/>
  <headerFooter>
    <oddHeader>&amp;C&amp;"-,Krepko"&amp;12Izračun podražitev pri potrditvi novih cen po elaboratih z veljavnostjo 1.7.2025
Občina RIBNICA NA POHORJU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Ribnica 2025 </vt:lpstr>
      <vt:lpstr>'Ribnica 2025 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 Držečnik</dc:creator>
  <cp:lastModifiedBy>Brigita Altenbaher</cp:lastModifiedBy>
  <cp:lastPrinted>2024-06-05T17:49:43Z</cp:lastPrinted>
  <dcterms:created xsi:type="dcterms:W3CDTF">2021-05-28T08:15:21Z</dcterms:created>
  <dcterms:modified xsi:type="dcterms:W3CDTF">2025-06-03T08:53:52Z</dcterms:modified>
</cp:coreProperties>
</file>